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5B6DC3AA-3CAE-4A10-8E0A-41859B161C6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ůměrná měsíční teplota" sheetId="1" r:id="rId1"/>
    <sheet name="Graf - průměrná teplota" sheetId="5" r:id="rId2"/>
  </sheets>
  <calcPr calcId="191029"/>
</workbook>
</file>

<file path=xl/calcChain.xml><?xml version="1.0" encoding="utf-8"?>
<calcChain xmlns="http://schemas.openxmlformats.org/spreadsheetml/2006/main">
  <c r="D63" i="1" l="1"/>
  <c r="C63" i="1"/>
  <c r="C67" i="1"/>
  <c r="D67" i="1"/>
  <c r="E67" i="1"/>
  <c r="F67" i="1"/>
  <c r="G67" i="1"/>
  <c r="H67" i="1"/>
  <c r="I67" i="1"/>
  <c r="J67" i="1"/>
  <c r="K67" i="1"/>
  <c r="L67" i="1"/>
  <c r="M67" i="1"/>
  <c r="C68" i="1"/>
  <c r="D68" i="1"/>
  <c r="E68" i="1"/>
  <c r="F68" i="1"/>
  <c r="G68" i="1"/>
  <c r="H68" i="1"/>
  <c r="I68" i="1"/>
  <c r="J68" i="1"/>
  <c r="K68" i="1"/>
  <c r="L68" i="1"/>
  <c r="M68" i="1"/>
  <c r="B68" i="1"/>
  <c r="B67" i="1"/>
  <c r="M69" i="1"/>
  <c r="L69" i="1"/>
  <c r="K69" i="1"/>
  <c r="J69" i="1"/>
  <c r="I69" i="1"/>
  <c r="H69" i="1"/>
  <c r="G69" i="1"/>
  <c r="F69" i="1"/>
  <c r="E69" i="1"/>
  <c r="D69" i="1"/>
  <c r="C69" i="1"/>
  <c r="B69" i="1"/>
  <c r="C62" i="1" l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C59" i="1" l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C58" i="1" l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B43" i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B42" i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</calcChain>
</file>

<file path=xl/sharedStrings.xml><?xml version="1.0" encoding="utf-8"?>
<sst xmlns="http://schemas.openxmlformats.org/spreadsheetml/2006/main" count="30" uniqueCount="18">
  <si>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</si>
  <si>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</si>
  <si>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</si>
  <si>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</si>
  <si>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</si>
  <si>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</si>
  <si>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</si>
  <si>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</si>
  <si>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</si>
  <si>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</si>
  <si>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</si>
  <si>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</si>
  <si>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</t>
  </si>
  <si>
    <t>Minimum</t>
  </si>
  <si>
    <t>Maximum</t>
  </si>
  <si>
    <t>PRŮMĚRNÁ MĚSÍČNÍ TEPLOTA VZDUCHU V LETECH 1996 - 2024</t>
  </si>
  <si>
    <t>SOUČTOVÁ ŘADA PRŮMĚRNÝCH MĚSÍČNÍCH DENNÍCH TEPLOT VZDUCHU V LETECH 1997 - 2024</t>
  </si>
  <si>
    <t>Průměr 1997 - 2021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</si>
</sst>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2" fontId="0" fillId="0" borderId="6" xfId="0" applyNumberFormat="1" applyBorder="1" applyAlignment="1">
      <alignment horizontal="center"/>
    </xf>
    <xf numFmtId="0" fontId="0" fillId="2" borderId="31" xfId="0" applyFill="1" applyBorder="1"/>
    <xf numFmtId="2" fontId="1" fillId="0" borderId="26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Měsíční průměrná denní teplota vzduchu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maximum / minimum 1996 - 2024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dlouhodobý průměr 1997 - 2021</a:t>
            </a:r>
          </a:p>
        </c:rich>
      </c:tx>
      <c:layout>
        <c:manualLayout>
          <c:xMode val="edge"/>
          <c:yMode val="edge"/>
          <c:x val="7.3958333333333334E-2"/>
          <c:y val="2.6981489657213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674759405074359E-2"/>
          <c:y val="2.0236087689713335E-2"/>
          <c:w val="0.9027489063867018"/>
          <c:h val="0.96290050590219223"/>
        </c:manualLayout>
      </c:layout>
      <c:lineChart>
        <c:grouping val="standard"/>
        <c:varyColors val="0"/>
        <c:ser>
          <c:idx val="1"/>
          <c:order val="0"/>
          <c:tx>
            <c:strRef>
              <c:f>'Průměrná měsíční teplota'!$A$30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'Průměrná měsíční teplota'!$B$2:$M$2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'Průměrná měsíční teplota'!$B$30:$M$30</c:f>
              <c:numCache>
                <c:formatCode>General</c:formatCode>
                <c:ptCount val="12"/>
                <c:pt idx="0" formatCode="0.00">
                  <c:v>2.04</c:v>
                </c:pt>
                <c:pt idx="1">
                  <c:v>0.62</c:v>
                </c:pt>
                <c:pt idx="2">
                  <c:v>4.43</c:v>
                </c:pt>
                <c:pt idx="3">
                  <c:v>6.83</c:v>
                </c:pt>
                <c:pt idx="4">
                  <c:v>12.89</c:v>
                </c:pt>
                <c:pt idx="5">
                  <c:v>17.260000000000002</c:v>
                </c:pt>
                <c:pt idx="6" formatCode="0.00">
                  <c:v>19</c:v>
                </c:pt>
                <c:pt idx="7">
                  <c:v>18.16</c:v>
                </c:pt>
                <c:pt idx="8">
                  <c:v>15.62</c:v>
                </c:pt>
                <c:pt idx="9">
                  <c:v>10.130000000000001</c:v>
                </c:pt>
                <c:pt idx="10" formatCode="0.00">
                  <c:v>3.98</c:v>
                </c:pt>
                <c:pt idx="11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3-4C14-BCD7-8451351D63FE}"/>
            </c:ext>
          </c:extLst>
        </c:ser>
        <c:ser>
          <c:idx val="0"/>
          <c:order val="1"/>
          <c:tx>
            <c:strRef>
              <c:f>'Průměrná měsíční teplota'!$A$31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'Průměrná měsíční teplota'!$B$2:$M$2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'Průměrná měsíční teplota'!$B$31:$M$31</c:f>
              <c:numCache>
                <c:formatCode>General</c:formatCode>
                <c:ptCount val="12"/>
                <c:pt idx="0" formatCode="0.00">
                  <c:v>-1.06</c:v>
                </c:pt>
                <c:pt idx="1">
                  <c:v>5.19</c:v>
                </c:pt>
                <c:pt idx="2">
                  <c:v>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A-4F01-B2A2-2DC302CD39E1}"/>
            </c:ext>
          </c:extLst>
        </c:ser>
        <c:ser>
          <c:idx val="2"/>
          <c:order val="2"/>
          <c:tx>
            <c:strRef>
              <c:f>'Průměrná měsíční teplota'!$A$67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'Průměrná měsíční teplota'!$B$2:$M$2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'Průměrná měsíční teplota'!$B$67:$M$67</c:f>
              <c:numCache>
                <c:formatCode>0.00</c:formatCode>
                <c:ptCount val="12"/>
                <c:pt idx="0">
                  <c:v>-7.2</c:v>
                </c:pt>
                <c:pt idx="1">
                  <c:v>-6.29</c:v>
                </c:pt>
                <c:pt idx="2">
                  <c:v>-1.62</c:v>
                </c:pt>
                <c:pt idx="3">
                  <c:v>4.6399999999999997</c:v>
                </c:pt>
                <c:pt idx="4">
                  <c:v>10.62</c:v>
                </c:pt>
                <c:pt idx="5">
                  <c:v>14.86</c:v>
                </c:pt>
                <c:pt idx="6">
                  <c:v>15.6</c:v>
                </c:pt>
                <c:pt idx="7">
                  <c:v>15.14</c:v>
                </c:pt>
                <c:pt idx="8">
                  <c:v>9.7799999999999994</c:v>
                </c:pt>
                <c:pt idx="9">
                  <c:v>4.25</c:v>
                </c:pt>
                <c:pt idx="10">
                  <c:v>-2.23</c:v>
                </c:pt>
                <c:pt idx="11">
                  <c:v>-5.93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3-4C14-BCD7-8451351D63FE}"/>
            </c:ext>
          </c:extLst>
        </c:ser>
        <c:ser>
          <c:idx val="3"/>
          <c:order val="3"/>
          <c:tx>
            <c:strRef>
              <c:f>'Průměrná měsíční teplota'!$A$68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'Průměrná měsíční teplota'!$B$2:$M$2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'Průměrná měsíční teplota'!$B$68:$M$68</c:f>
              <c:numCache>
                <c:formatCode>0.00</c:formatCode>
                <c:ptCount val="12"/>
                <c:pt idx="0">
                  <c:v>2.87</c:v>
                </c:pt>
                <c:pt idx="1">
                  <c:v>5.19</c:v>
                </c:pt>
                <c:pt idx="2">
                  <c:v>7.18</c:v>
                </c:pt>
                <c:pt idx="3">
                  <c:v>12.18</c:v>
                </c:pt>
                <c:pt idx="4">
                  <c:v>16.79</c:v>
                </c:pt>
                <c:pt idx="5">
                  <c:v>20.74</c:v>
                </c:pt>
                <c:pt idx="6">
                  <c:v>21.26</c:v>
                </c:pt>
                <c:pt idx="7">
                  <c:v>20.79</c:v>
                </c:pt>
                <c:pt idx="8">
                  <c:v>15.95</c:v>
                </c:pt>
                <c:pt idx="9">
                  <c:v>10.85</c:v>
                </c:pt>
                <c:pt idx="10">
                  <c:v>6.78</c:v>
                </c:pt>
                <c:pt idx="11">
                  <c:v>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3-4C14-BCD7-8451351D63FE}"/>
            </c:ext>
          </c:extLst>
        </c:ser>
        <c:ser>
          <c:idx val="4"/>
          <c:order val="4"/>
          <c:tx>
            <c:strRef>
              <c:f>'Průměrná měsíční teplota'!$A$69</c:f>
              <c:strCache>
                <c:ptCount val="1"/>
                <c:pt idx="0">
                  <c:v>Průměr 1997 - 2021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'Průměrná měsíční teplota'!$B$2:$M$2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'Průměrná měsíční teplota'!$B$69:$M$69</c:f>
              <c:numCache>
                <c:formatCode>0.00</c:formatCode>
                <c:ptCount val="12"/>
                <c:pt idx="0">
                  <c:v>-2.1940000000000004</c:v>
                </c:pt>
                <c:pt idx="1">
                  <c:v>-0.77039999999999997</c:v>
                </c:pt>
                <c:pt idx="2">
                  <c:v>2.6616000000000004</c:v>
                </c:pt>
                <c:pt idx="3">
                  <c:v>8.3876000000000026</c:v>
                </c:pt>
                <c:pt idx="4">
                  <c:v>13.302800000000001</c:v>
                </c:pt>
                <c:pt idx="5">
                  <c:v>17.006799999999998</c:v>
                </c:pt>
                <c:pt idx="6">
                  <c:v>18.343600000000002</c:v>
                </c:pt>
                <c:pt idx="7">
                  <c:v>17.688400000000005</c:v>
                </c:pt>
                <c:pt idx="8">
                  <c:v>12.845200000000002</c:v>
                </c:pt>
                <c:pt idx="9">
                  <c:v>7.9184000000000001</c:v>
                </c:pt>
                <c:pt idx="10">
                  <c:v>3.6204000000000001</c:v>
                </c:pt>
                <c:pt idx="11">
                  <c:v>-0.51519999999999977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3-4C14-BCD7-8451351D6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98112"/>
        <c:axId val="96491392"/>
      </c:lineChart>
      <c:catAx>
        <c:axId val="9469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Měsíce</a:t>
                </a:r>
              </a:p>
            </c:rich>
          </c:tx>
          <c:layout>
            <c:manualLayout>
              <c:xMode val="edge"/>
              <c:yMode val="edge"/>
              <c:x val="0.49270833333333336"/>
              <c:y val="0.9392918252919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49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491392"/>
        <c:scaling>
          <c:orientation val="minMax"/>
          <c:max val="22"/>
          <c:min val="-9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Teplota v °C</a:t>
                </a:r>
              </a:p>
            </c:rich>
          </c:tx>
          <c:layout>
            <c:manualLayout>
              <c:xMode val="edge"/>
              <c:yMode val="edge"/>
              <c:x val="0"/>
              <c:y val="0.433389602301835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698112"/>
        <c:crosses val="autoZero"/>
        <c:crossBetween val="midCat"/>
      </c:valAx>
      <c:spPr>
        <a:solidFill>
          <a:srgbClr val="C0C0C0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805555555555552E-2"/>
          <c:y val="0.12928721921424777"/>
          <c:w val="0.19468077427821526"/>
          <c:h val="0.166876495160786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2"/>
  </sheetPr>
  <sheetViews>
    <sheetView zoomScale="130" workbookViewId="0"/>
  </sheetViews>
  <pageMargins left="0.78740157499999996" right="0.78740157499999996" top="0.984251969" bottom="0.984251969" header="0.5" footer="0.5"/>
  <pageSetup paperSize="9" orientation="landscape" horizontalDpi="360" verticalDpi="360" r:id="rId1"/>
  <headerFooter alignWithMargins="0">
    <oddHeader>Připravil Tomáš Prouza, &amp;D&amp;RStránka &amp;P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90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932E25-528E-4F75-A938-F090759D46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S73"/>
  <sheetViews>
    <sheetView tabSelected="1" topLeftCell="A29" workbookViewId="0">
      <selection activeCell="E63" sqref="E63"/>
    </sheetView>
  </sheetViews>
  <sheetFormatPr defaultRowHeight="12.75" x14ac:dyDescent="0.2"/>
  <cols>
    <col min="1" max="1" width="17.5703125" customWidth="1"/>
    <col min="14" max="14" width="9.85546875" customWidth="1"/>
  </cols>
  <sheetData>
    <row r="1" spans="1:16" ht="13.5" thickBo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3.5" thickBot="1" x14ac:dyDescent="0.25">
      <c r="A2" s="30"/>
      <c r="B2" s="31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3" t="s">
        <v>11</v>
      </c>
    </row>
    <row r="3" spans="1:16" x14ac:dyDescent="0.2">
      <c r="A3" s="22">
        <v>1996</v>
      </c>
      <c r="B3" s="34"/>
      <c r="C3" s="20"/>
      <c r="D3" s="20">
        <v>-1.62</v>
      </c>
      <c r="E3" s="20">
        <v>6.98</v>
      </c>
      <c r="F3" s="20">
        <v>11.33</v>
      </c>
      <c r="G3" s="20">
        <v>16.420000000000002</v>
      </c>
      <c r="H3" s="20">
        <v>16.27</v>
      </c>
      <c r="I3" s="20">
        <v>16.97</v>
      </c>
      <c r="J3" s="20">
        <v>9.7799999999999994</v>
      </c>
      <c r="K3" s="20">
        <v>8.5500000000000007</v>
      </c>
      <c r="L3" s="20">
        <v>3.96</v>
      </c>
      <c r="M3" s="21">
        <v>-5.93</v>
      </c>
    </row>
    <row r="4" spans="1:16" x14ac:dyDescent="0.2">
      <c r="A4" s="4">
        <v>1997</v>
      </c>
      <c r="B4" s="35">
        <v>-4.84</v>
      </c>
      <c r="C4" s="7">
        <v>-0.93</v>
      </c>
      <c r="D4" s="1">
        <v>2.14</v>
      </c>
      <c r="E4" s="1">
        <v>4.6399999999999997</v>
      </c>
      <c r="F4" s="1">
        <v>13.29</v>
      </c>
      <c r="G4" s="1">
        <v>17.34</v>
      </c>
      <c r="H4" s="7">
        <v>17.399999999999999</v>
      </c>
      <c r="I4" s="1">
        <v>18.989999999999998</v>
      </c>
      <c r="J4" s="1">
        <v>13.03</v>
      </c>
      <c r="K4" s="1">
        <v>4.6100000000000003</v>
      </c>
      <c r="L4" s="1">
        <v>2.0499999999999998</v>
      </c>
      <c r="M4" s="3">
        <v>0.03</v>
      </c>
    </row>
    <row r="5" spans="1:16" x14ac:dyDescent="0.2">
      <c r="A5" s="4">
        <v>1998</v>
      </c>
      <c r="B5" s="8">
        <v>-1</v>
      </c>
      <c r="C5" s="7">
        <v>0.6</v>
      </c>
      <c r="D5" s="7">
        <v>1.9</v>
      </c>
      <c r="E5" s="7">
        <v>8.9</v>
      </c>
      <c r="F5" s="1">
        <v>13.66</v>
      </c>
      <c r="G5" s="1">
        <v>17.309999999999999</v>
      </c>
      <c r="H5" s="7">
        <v>18.100000000000001</v>
      </c>
      <c r="I5" s="1">
        <v>17.27</v>
      </c>
      <c r="J5" s="1">
        <v>12.64</v>
      </c>
      <c r="K5" s="1">
        <v>7.41</v>
      </c>
      <c r="L5" s="1">
        <v>-2.23</v>
      </c>
      <c r="M5" s="3">
        <v>-3.65</v>
      </c>
    </row>
    <row r="6" spans="1:16" x14ac:dyDescent="0.2">
      <c r="A6" s="4">
        <v>1999</v>
      </c>
      <c r="B6" s="35">
        <v>-1.61</v>
      </c>
      <c r="C6" s="1">
        <v>-1.96</v>
      </c>
      <c r="D6" s="1">
        <v>3.33</v>
      </c>
      <c r="E6" s="1">
        <v>8.42</v>
      </c>
      <c r="F6" s="7">
        <v>13.7</v>
      </c>
      <c r="G6" s="1">
        <v>15.96</v>
      </c>
      <c r="H6" s="1">
        <v>19.04</v>
      </c>
      <c r="I6" s="1">
        <v>16.84</v>
      </c>
      <c r="J6" s="1">
        <v>15.95</v>
      </c>
      <c r="K6" s="1">
        <v>7.85</v>
      </c>
      <c r="L6" s="1">
        <v>1.03</v>
      </c>
      <c r="M6" s="10">
        <v>-2</v>
      </c>
    </row>
    <row r="7" spans="1:16" x14ac:dyDescent="0.2">
      <c r="A7" s="4">
        <v>2000</v>
      </c>
      <c r="B7" s="35">
        <v>-4.05</v>
      </c>
      <c r="C7" s="1">
        <v>0.56999999999999995</v>
      </c>
      <c r="D7" s="1">
        <v>3.05</v>
      </c>
      <c r="E7" s="1">
        <v>11.14</v>
      </c>
      <c r="F7" s="1">
        <v>15.13</v>
      </c>
      <c r="G7" s="1">
        <v>17.350000000000001</v>
      </c>
      <c r="H7" s="7">
        <v>15.6</v>
      </c>
      <c r="I7" s="1">
        <v>18.420000000000002</v>
      </c>
      <c r="J7" s="1">
        <v>11.92</v>
      </c>
      <c r="K7" s="1">
        <v>10.48</v>
      </c>
      <c r="L7" s="1">
        <v>5.16</v>
      </c>
      <c r="M7" s="3">
        <v>-0.23</v>
      </c>
    </row>
    <row r="8" spans="1:16" x14ac:dyDescent="0.2">
      <c r="A8" s="4">
        <v>2001</v>
      </c>
      <c r="B8" s="35">
        <v>-1.49</v>
      </c>
      <c r="C8" s="1">
        <v>-1.96</v>
      </c>
      <c r="D8" s="1">
        <v>2.19</v>
      </c>
      <c r="E8" s="1">
        <v>6.73</v>
      </c>
      <c r="F8" s="1">
        <v>14.84</v>
      </c>
      <c r="G8" s="1">
        <v>14.86</v>
      </c>
      <c r="H8" s="1">
        <v>18.809999999999999</v>
      </c>
      <c r="I8" s="1">
        <v>18.48</v>
      </c>
      <c r="J8" s="1">
        <v>11.51</v>
      </c>
      <c r="K8" s="1">
        <v>10.85</v>
      </c>
      <c r="L8" s="7">
        <v>0.2</v>
      </c>
      <c r="M8" s="3">
        <v>-4.5199999999999996</v>
      </c>
    </row>
    <row r="9" spans="1:16" x14ac:dyDescent="0.2">
      <c r="A9" s="4">
        <v>2002</v>
      </c>
      <c r="B9" s="8">
        <v>-4</v>
      </c>
      <c r="C9" s="1">
        <v>1.75</v>
      </c>
      <c r="D9" s="1">
        <v>3.15</v>
      </c>
      <c r="E9" s="1">
        <v>7.76</v>
      </c>
      <c r="F9" s="7">
        <v>16.5</v>
      </c>
      <c r="G9" s="7">
        <v>17.600000000000001</v>
      </c>
      <c r="H9" s="7">
        <v>19.3</v>
      </c>
      <c r="I9" s="1">
        <v>19.34</v>
      </c>
      <c r="J9" s="9">
        <v>11.8</v>
      </c>
      <c r="K9" s="2">
        <v>6.32</v>
      </c>
      <c r="L9" s="2">
        <v>3.87</v>
      </c>
      <c r="M9" s="13">
        <v>-4.0999999999999996</v>
      </c>
      <c r="O9" s="12"/>
      <c r="P9" s="11"/>
    </row>
    <row r="10" spans="1:16" x14ac:dyDescent="0.2">
      <c r="A10" s="4">
        <v>2003</v>
      </c>
      <c r="B10" s="35">
        <v>-3.48</v>
      </c>
      <c r="C10" s="1">
        <v>-6.29</v>
      </c>
      <c r="D10" s="1">
        <v>2.02</v>
      </c>
      <c r="E10" s="1">
        <v>6.79</v>
      </c>
      <c r="F10" s="1">
        <v>14.77</v>
      </c>
      <c r="G10" s="1">
        <v>19.46</v>
      </c>
      <c r="H10" s="1">
        <v>18.47</v>
      </c>
      <c r="I10" s="1">
        <v>18.940000000000001</v>
      </c>
      <c r="J10" s="1">
        <v>11.83</v>
      </c>
      <c r="K10" s="1">
        <v>4.25</v>
      </c>
      <c r="L10" s="1">
        <v>4.2300000000000004</v>
      </c>
      <c r="M10" s="3">
        <v>-1.85</v>
      </c>
    </row>
    <row r="11" spans="1:16" x14ac:dyDescent="0.2">
      <c r="A11" s="4">
        <v>2004</v>
      </c>
      <c r="B11" s="35">
        <v>-5.74</v>
      </c>
      <c r="C11" s="1">
        <v>-1.48</v>
      </c>
      <c r="D11" s="1">
        <v>1.98</v>
      </c>
      <c r="E11" s="1">
        <v>8.6300000000000008</v>
      </c>
      <c r="F11" s="1">
        <v>11.33</v>
      </c>
      <c r="G11" s="1">
        <v>15.69</v>
      </c>
      <c r="H11" s="1">
        <v>17.37</v>
      </c>
      <c r="I11" s="1">
        <v>17.84</v>
      </c>
      <c r="J11" s="1">
        <v>11.87</v>
      </c>
      <c r="K11" s="1">
        <v>8.48</v>
      </c>
      <c r="L11" s="1">
        <v>2.33</v>
      </c>
      <c r="M11" s="3">
        <v>-1.53</v>
      </c>
    </row>
    <row r="12" spans="1:16" x14ac:dyDescent="0.2">
      <c r="A12" s="4">
        <v>2005</v>
      </c>
      <c r="B12" s="35">
        <v>-1.71</v>
      </c>
      <c r="C12" s="1">
        <v>-4.9800000000000004</v>
      </c>
      <c r="D12" s="1">
        <v>-0.84</v>
      </c>
      <c r="E12" s="1">
        <v>8.5399999999999991</v>
      </c>
      <c r="F12" s="1">
        <v>12.71</v>
      </c>
      <c r="G12" s="1">
        <v>16.03</v>
      </c>
      <c r="H12" s="1">
        <v>17.73</v>
      </c>
      <c r="I12" s="1">
        <v>15.97</v>
      </c>
      <c r="J12" s="1">
        <v>13.47</v>
      </c>
      <c r="K12" s="7">
        <v>7.9</v>
      </c>
      <c r="L12" s="1">
        <v>1.56</v>
      </c>
      <c r="M12" s="3">
        <v>-2.19</v>
      </c>
      <c r="O12" s="11"/>
    </row>
    <row r="13" spans="1:16" x14ac:dyDescent="0.2">
      <c r="A13" s="4">
        <v>2006</v>
      </c>
      <c r="B13" s="8">
        <v>-7.2</v>
      </c>
      <c r="C13" s="1">
        <v>-3.34</v>
      </c>
      <c r="D13" s="1">
        <v>-0.83</v>
      </c>
      <c r="E13" s="1">
        <v>8.15</v>
      </c>
      <c r="F13" s="1">
        <v>12.81</v>
      </c>
      <c r="G13" s="1">
        <v>17.05</v>
      </c>
      <c r="H13" s="1">
        <v>21.26</v>
      </c>
      <c r="I13" s="1">
        <v>15.14</v>
      </c>
      <c r="J13" s="1">
        <v>14.19</v>
      </c>
      <c r="K13" s="1">
        <v>9.2100000000000009</v>
      </c>
      <c r="L13" s="1">
        <v>5.57</v>
      </c>
      <c r="M13" s="3">
        <v>2.27</v>
      </c>
      <c r="N13" s="11"/>
      <c r="O13" s="11"/>
      <c r="P13" s="17"/>
    </row>
    <row r="14" spans="1:16" x14ac:dyDescent="0.2">
      <c r="A14" s="4">
        <v>2007</v>
      </c>
      <c r="B14" s="35">
        <v>2.87</v>
      </c>
      <c r="C14" s="1">
        <v>2.29</v>
      </c>
      <c r="D14" s="1">
        <v>4.5199999999999996</v>
      </c>
      <c r="E14" s="7">
        <v>9.3699999999999992</v>
      </c>
      <c r="F14" s="1">
        <v>14.33</v>
      </c>
      <c r="G14" s="7">
        <v>18.2</v>
      </c>
      <c r="H14" s="1">
        <v>17.420000000000002</v>
      </c>
      <c r="I14" s="1">
        <v>17.57</v>
      </c>
      <c r="J14" s="1">
        <v>10.63</v>
      </c>
      <c r="K14" s="1">
        <v>6.89</v>
      </c>
      <c r="L14" s="7">
        <v>1.35</v>
      </c>
      <c r="M14" s="3">
        <v>-0.88</v>
      </c>
      <c r="O14" s="17"/>
    </row>
    <row r="15" spans="1:16" x14ac:dyDescent="0.2">
      <c r="A15" s="4">
        <v>2008</v>
      </c>
      <c r="B15" s="8">
        <v>1.02</v>
      </c>
      <c r="C15" s="1">
        <v>1.75</v>
      </c>
      <c r="D15" s="7">
        <v>2.4</v>
      </c>
      <c r="E15" s="1">
        <v>7.78</v>
      </c>
      <c r="F15" s="1">
        <v>13.58</v>
      </c>
      <c r="G15" s="1">
        <v>17.309999999999999</v>
      </c>
      <c r="H15" s="7">
        <v>17.809999999999999</v>
      </c>
      <c r="I15" s="1">
        <v>16.670000000000002</v>
      </c>
      <c r="J15" s="7">
        <v>11.9</v>
      </c>
      <c r="K15" s="1">
        <v>7.45</v>
      </c>
      <c r="L15" s="7">
        <v>4.6399999999999997</v>
      </c>
      <c r="M15" s="3">
        <v>1.1200000000000001</v>
      </c>
    </row>
    <row r="16" spans="1:16" x14ac:dyDescent="0.2">
      <c r="A16" s="4">
        <v>2009</v>
      </c>
      <c r="B16" s="35">
        <v>-4.34</v>
      </c>
      <c r="C16" s="1">
        <v>-0.61</v>
      </c>
      <c r="D16" s="1">
        <v>3.49</v>
      </c>
      <c r="E16" s="1">
        <v>11.95</v>
      </c>
      <c r="F16" s="1">
        <v>13.02</v>
      </c>
      <c r="G16" s="1">
        <v>14.86</v>
      </c>
      <c r="H16" s="7">
        <v>17.7</v>
      </c>
      <c r="I16" s="1">
        <v>18.05</v>
      </c>
      <c r="J16" s="1">
        <v>14.24</v>
      </c>
      <c r="K16" s="1">
        <v>7.08</v>
      </c>
      <c r="L16" s="1">
        <v>4.97</v>
      </c>
      <c r="M16" s="3">
        <v>-1.41</v>
      </c>
      <c r="O16" s="17"/>
    </row>
    <row r="17" spans="1:17" x14ac:dyDescent="0.2">
      <c r="A17" s="4">
        <v>2010</v>
      </c>
      <c r="B17" s="8">
        <v>-5.0999999999999996</v>
      </c>
      <c r="C17" s="1">
        <v>-1.79</v>
      </c>
      <c r="D17" s="1">
        <v>1.59</v>
      </c>
      <c r="E17" s="1">
        <v>8.11</v>
      </c>
      <c r="F17" s="1">
        <v>11.92</v>
      </c>
      <c r="G17" s="1">
        <v>16.760000000000002</v>
      </c>
      <c r="H17" s="1">
        <v>19.71</v>
      </c>
      <c r="I17" s="1">
        <v>16.850000000000001</v>
      </c>
      <c r="J17" s="1">
        <v>11.08</v>
      </c>
      <c r="K17" s="1">
        <v>5.89</v>
      </c>
      <c r="L17" s="19">
        <v>5.36</v>
      </c>
      <c r="M17" s="3">
        <v>-5.22</v>
      </c>
      <c r="P17" s="17"/>
    </row>
    <row r="18" spans="1:17" x14ac:dyDescent="0.2">
      <c r="A18" s="4">
        <v>2011</v>
      </c>
      <c r="B18" s="8">
        <v>-2.06</v>
      </c>
      <c r="C18" s="1">
        <v>-2.09</v>
      </c>
      <c r="D18" s="1">
        <v>3.03</v>
      </c>
      <c r="E18" s="7">
        <v>10.4</v>
      </c>
      <c r="F18" s="1">
        <v>12.88</v>
      </c>
      <c r="G18" s="1">
        <v>17.13</v>
      </c>
      <c r="H18" s="1">
        <v>16.72</v>
      </c>
      <c r="I18" s="1">
        <v>17.57</v>
      </c>
      <c r="J18" s="1">
        <v>13.47</v>
      </c>
      <c r="K18" s="1">
        <v>7.38</v>
      </c>
      <c r="L18" s="19">
        <v>2.41</v>
      </c>
      <c r="M18" s="3">
        <v>1.81</v>
      </c>
      <c r="P18" s="17"/>
      <c r="Q18" s="11"/>
    </row>
    <row r="19" spans="1:17" x14ac:dyDescent="0.2">
      <c r="A19" s="4">
        <v>2012</v>
      </c>
      <c r="B19" s="8">
        <v>-1.41</v>
      </c>
      <c r="C19" s="1">
        <v>-5.88</v>
      </c>
      <c r="D19" s="1">
        <v>4.41</v>
      </c>
      <c r="E19" s="1">
        <v>8.02</v>
      </c>
      <c r="F19" s="1">
        <v>14.57</v>
      </c>
      <c r="G19" s="1">
        <v>16.36</v>
      </c>
      <c r="H19" s="1">
        <v>18.11</v>
      </c>
      <c r="I19" s="1">
        <v>16.97</v>
      </c>
      <c r="J19" s="1">
        <v>11.79</v>
      </c>
      <c r="K19" s="1">
        <v>7.01</v>
      </c>
      <c r="L19" s="19">
        <v>5.15</v>
      </c>
      <c r="M19" s="3">
        <v>-1.99</v>
      </c>
      <c r="P19" s="17"/>
    </row>
    <row r="20" spans="1:17" x14ac:dyDescent="0.2">
      <c r="A20" s="4">
        <v>2013</v>
      </c>
      <c r="B20" s="8">
        <v>-1.95</v>
      </c>
      <c r="C20" s="1">
        <v>-0.81</v>
      </c>
      <c r="D20" s="1">
        <v>-1.25</v>
      </c>
      <c r="E20" s="1">
        <v>7.47</v>
      </c>
      <c r="F20" s="1">
        <v>12.42</v>
      </c>
      <c r="G20" s="1">
        <v>16.079999999999998</v>
      </c>
      <c r="H20" s="1">
        <v>18.82</v>
      </c>
      <c r="I20" s="1">
        <v>17.21</v>
      </c>
      <c r="J20" s="1">
        <v>11.64</v>
      </c>
      <c r="K20" s="1">
        <v>9.02</v>
      </c>
      <c r="L20" s="19">
        <v>4.43</v>
      </c>
      <c r="M20" s="3">
        <v>1.51</v>
      </c>
    </row>
    <row r="21" spans="1:17" x14ac:dyDescent="0.2">
      <c r="A21" s="4">
        <v>2014</v>
      </c>
      <c r="B21" s="8">
        <v>0.56000000000000005</v>
      </c>
      <c r="C21" s="1">
        <v>2.14</v>
      </c>
      <c r="D21" s="1">
        <v>5.83</v>
      </c>
      <c r="E21" s="1">
        <v>9.5500000000000007</v>
      </c>
      <c r="F21" s="7">
        <v>11.9</v>
      </c>
      <c r="G21" s="1">
        <v>15.34</v>
      </c>
      <c r="H21" s="1">
        <v>19.59</v>
      </c>
      <c r="I21" s="1">
        <v>15.69</v>
      </c>
      <c r="J21" s="1">
        <v>14.13</v>
      </c>
      <c r="K21" s="1">
        <v>9.9700000000000006</v>
      </c>
      <c r="L21" s="19">
        <v>6.78</v>
      </c>
      <c r="M21" s="3">
        <v>1.73</v>
      </c>
      <c r="O21" s="11"/>
    </row>
    <row r="22" spans="1:17" x14ac:dyDescent="0.2">
      <c r="A22" s="4">
        <v>2015</v>
      </c>
      <c r="B22" s="8">
        <v>0.97</v>
      </c>
      <c r="C22" s="1">
        <v>0.03</v>
      </c>
      <c r="D22" s="1">
        <v>3.77</v>
      </c>
      <c r="E22" s="1">
        <v>7.36</v>
      </c>
      <c r="F22" s="1">
        <v>12.22</v>
      </c>
      <c r="G22" s="1">
        <v>15.59</v>
      </c>
      <c r="H22" s="1">
        <v>19.13</v>
      </c>
      <c r="I22" s="1">
        <v>20.79</v>
      </c>
      <c r="J22" s="1">
        <v>13.24</v>
      </c>
      <c r="K22" s="1">
        <v>7.79</v>
      </c>
      <c r="L22" s="19">
        <v>4.8899999999999997</v>
      </c>
      <c r="M22" s="3">
        <v>3.39</v>
      </c>
      <c r="O22" s="11"/>
    </row>
    <row r="23" spans="1:17" x14ac:dyDescent="0.2">
      <c r="A23" s="4">
        <v>2016</v>
      </c>
      <c r="B23" s="8">
        <v>-2.34</v>
      </c>
      <c r="C23" s="1">
        <v>2.96</v>
      </c>
      <c r="D23" s="1">
        <v>3.46</v>
      </c>
      <c r="E23" s="1">
        <v>7.24</v>
      </c>
      <c r="F23" s="1">
        <v>14.15</v>
      </c>
      <c r="G23" s="1">
        <v>17.09</v>
      </c>
      <c r="H23" s="1">
        <v>18.61</v>
      </c>
      <c r="I23" s="1">
        <v>16.36</v>
      </c>
      <c r="J23" s="1">
        <v>15.16</v>
      </c>
      <c r="K23" s="1">
        <v>7.97</v>
      </c>
      <c r="L23" s="19">
        <v>2.79</v>
      </c>
      <c r="M23" s="3">
        <v>-0.72</v>
      </c>
      <c r="O23" s="11"/>
    </row>
    <row r="24" spans="1:17" x14ac:dyDescent="0.2">
      <c r="A24" s="4">
        <v>2017</v>
      </c>
      <c r="B24" s="8">
        <v>-6.05</v>
      </c>
      <c r="C24" s="1">
        <v>0.46</v>
      </c>
      <c r="D24" s="1">
        <v>5.24</v>
      </c>
      <c r="E24" s="1">
        <v>6.96</v>
      </c>
      <c r="F24" s="1">
        <v>13.75</v>
      </c>
      <c r="G24" s="1">
        <v>17.559999999999999</v>
      </c>
      <c r="H24" s="1">
        <v>17.97</v>
      </c>
      <c r="I24" s="1">
        <v>17.809999999999999</v>
      </c>
      <c r="J24" s="1">
        <v>11.49</v>
      </c>
      <c r="K24" s="1">
        <v>8.85</v>
      </c>
      <c r="L24" s="19">
        <v>3.86</v>
      </c>
      <c r="M24" s="3">
        <v>0.78</v>
      </c>
      <c r="O24" s="11"/>
    </row>
    <row r="25" spans="1:17" x14ac:dyDescent="0.2">
      <c r="A25" s="4">
        <v>2018</v>
      </c>
      <c r="B25" s="8">
        <v>1.51</v>
      </c>
      <c r="C25" s="1">
        <v>-2.4500000000000002</v>
      </c>
      <c r="D25" s="1">
        <v>0.53</v>
      </c>
      <c r="E25" s="1">
        <v>12.18</v>
      </c>
      <c r="F25" s="1">
        <v>16.79</v>
      </c>
      <c r="G25" s="7">
        <v>17.7</v>
      </c>
      <c r="H25" s="1">
        <v>19.350000000000001</v>
      </c>
      <c r="I25" s="1">
        <v>20.49</v>
      </c>
      <c r="J25" s="1">
        <v>14.34</v>
      </c>
      <c r="K25" s="1">
        <v>9.15</v>
      </c>
      <c r="L25" s="19">
        <v>5.0599999999999996</v>
      </c>
      <c r="M25" s="3">
        <v>1.1399999999999999</v>
      </c>
      <c r="O25" s="11"/>
    </row>
    <row r="26" spans="1:17" x14ac:dyDescent="0.2">
      <c r="A26" s="47">
        <v>2019</v>
      </c>
      <c r="B26" s="48">
        <v>-2.17</v>
      </c>
      <c r="C26" s="49">
        <v>1.33</v>
      </c>
      <c r="D26" s="49">
        <v>5.32</v>
      </c>
      <c r="E26" s="49">
        <v>9.57</v>
      </c>
      <c r="F26" s="49">
        <v>10.77</v>
      </c>
      <c r="G26" s="49">
        <v>20.74</v>
      </c>
      <c r="H26" s="49">
        <v>18.420000000000002</v>
      </c>
      <c r="I26" s="49">
        <v>18.46</v>
      </c>
      <c r="J26" s="49">
        <v>12.79</v>
      </c>
      <c r="K26" s="49">
        <v>8.69</v>
      </c>
      <c r="L26" s="58">
        <v>6.5</v>
      </c>
      <c r="M26" s="59">
        <v>1.8</v>
      </c>
      <c r="O26" s="11"/>
    </row>
    <row r="27" spans="1:17" x14ac:dyDescent="0.2">
      <c r="A27" s="4">
        <v>2020</v>
      </c>
      <c r="B27" s="48">
        <v>-0.02</v>
      </c>
      <c r="C27" s="49">
        <v>3.39</v>
      </c>
      <c r="D27" s="49">
        <v>3.96</v>
      </c>
      <c r="E27" s="49">
        <v>8.3800000000000008</v>
      </c>
      <c r="F27" s="49">
        <v>10.91</v>
      </c>
      <c r="G27" s="51">
        <v>16.8</v>
      </c>
      <c r="H27" s="49">
        <v>17.29</v>
      </c>
      <c r="I27" s="49">
        <v>18.670000000000002</v>
      </c>
      <c r="J27" s="51">
        <v>13.1</v>
      </c>
      <c r="K27" s="49">
        <v>9.59</v>
      </c>
      <c r="L27" s="58">
        <v>4.32</v>
      </c>
      <c r="M27" s="50">
        <v>2.64</v>
      </c>
      <c r="O27" s="11"/>
    </row>
    <row r="28" spans="1:17" x14ac:dyDescent="0.2">
      <c r="A28" s="47">
        <v>2021</v>
      </c>
      <c r="B28" s="48">
        <v>-1.22</v>
      </c>
      <c r="C28" s="49">
        <v>-1.96</v>
      </c>
      <c r="D28" s="49">
        <v>2.15</v>
      </c>
      <c r="E28" s="49">
        <v>5.65</v>
      </c>
      <c r="F28" s="49">
        <v>10.62</v>
      </c>
      <c r="G28" s="51">
        <v>19</v>
      </c>
      <c r="H28" s="49">
        <v>18.86</v>
      </c>
      <c r="I28" s="49">
        <v>15.82</v>
      </c>
      <c r="J28" s="49">
        <v>13.92</v>
      </c>
      <c r="K28" s="49">
        <v>7.87</v>
      </c>
      <c r="L28" s="58">
        <v>4.2300000000000004</v>
      </c>
      <c r="M28" s="50">
        <v>-0.81</v>
      </c>
      <c r="O28" s="11"/>
    </row>
    <row r="29" spans="1:17" x14ac:dyDescent="0.2">
      <c r="A29" s="4">
        <v>2022</v>
      </c>
      <c r="B29" s="48">
        <v>0.18</v>
      </c>
      <c r="C29" s="49">
        <v>2.72</v>
      </c>
      <c r="D29" s="49">
        <v>2.77</v>
      </c>
      <c r="E29" s="49">
        <v>6.31</v>
      </c>
      <c r="F29" s="49">
        <v>13.56</v>
      </c>
      <c r="G29" s="49">
        <v>18.73</v>
      </c>
      <c r="H29" s="49">
        <v>17.989999999999998</v>
      </c>
      <c r="I29" s="51">
        <v>19.3</v>
      </c>
      <c r="J29" s="49">
        <v>11.78</v>
      </c>
      <c r="K29" s="49">
        <v>9.86</v>
      </c>
      <c r="L29" s="58">
        <v>3.7</v>
      </c>
      <c r="M29" s="50">
        <v>0.48</v>
      </c>
      <c r="O29" s="11"/>
    </row>
    <row r="30" spans="1:17" x14ac:dyDescent="0.2">
      <c r="A30" s="47">
        <v>2023</v>
      </c>
      <c r="B30" s="48">
        <v>2.04</v>
      </c>
      <c r="C30" s="49">
        <v>0.62</v>
      </c>
      <c r="D30" s="49">
        <v>4.43</v>
      </c>
      <c r="E30" s="49">
        <v>6.83</v>
      </c>
      <c r="F30" s="49">
        <v>12.89</v>
      </c>
      <c r="G30" s="49">
        <v>17.260000000000002</v>
      </c>
      <c r="H30" s="51">
        <v>19</v>
      </c>
      <c r="I30" s="49">
        <v>18.16</v>
      </c>
      <c r="J30" s="49">
        <v>15.62</v>
      </c>
      <c r="K30" s="49">
        <v>10.130000000000001</v>
      </c>
      <c r="L30" s="58">
        <v>3.98</v>
      </c>
      <c r="M30" s="50">
        <v>2.0099999999999998</v>
      </c>
      <c r="O30" s="11"/>
    </row>
    <row r="31" spans="1:17" x14ac:dyDescent="0.2">
      <c r="A31" s="4">
        <v>2024</v>
      </c>
      <c r="B31" s="48">
        <v>-1.06</v>
      </c>
      <c r="C31" s="49">
        <v>5.19</v>
      </c>
      <c r="D31" s="49">
        <v>7.18</v>
      </c>
      <c r="E31" s="49"/>
      <c r="F31" s="49"/>
      <c r="G31" s="49"/>
      <c r="H31" s="49"/>
      <c r="I31" s="49"/>
      <c r="J31" s="49"/>
      <c r="K31" s="49"/>
      <c r="L31" s="58"/>
      <c r="M31" s="50"/>
      <c r="O31" s="11"/>
    </row>
    <row r="32" spans="1:17" ht="13.5" thickBot="1" x14ac:dyDescent="0.25">
      <c r="A32" s="26">
        <v>2025</v>
      </c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8"/>
      <c r="O32" s="11"/>
    </row>
    <row r="34" spans="1:19" ht="13.5" thickBot="1" x14ac:dyDescent="0.25">
      <c r="A34" s="61" t="s">
        <v>16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9" ht="13.5" thickBot="1" x14ac:dyDescent="0.25">
      <c r="A35" s="37"/>
      <c r="B35" s="31" t="s">
        <v>0</v>
      </c>
      <c r="C35" s="32" t="s">
        <v>1</v>
      </c>
      <c r="D35" s="32" t="s">
        <v>2</v>
      </c>
      <c r="E35" s="32" t="s">
        <v>3</v>
      </c>
      <c r="F35" s="32" t="s">
        <v>4</v>
      </c>
      <c r="G35" s="32" t="s">
        <v>5</v>
      </c>
      <c r="H35" s="32" t="s">
        <v>6</v>
      </c>
      <c r="I35" s="32" t="s">
        <v>7</v>
      </c>
      <c r="J35" s="32" t="s">
        <v>8</v>
      </c>
      <c r="K35" s="32" t="s">
        <v>9</v>
      </c>
      <c r="L35" s="32" t="s">
        <v>10</v>
      </c>
      <c r="M35" s="38" t="s">
        <v>11</v>
      </c>
      <c r="N35" s="37" t="s">
        <v>12</v>
      </c>
    </row>
    <row r="36" spans="1:19" x14ac:dyDescent="0.2">
      <c r="A36" s="22">
        <v>1997</v>
      </c>
      <c r="B36" s="42">
        <v>-4.84</v>
      </c>
      <c r="C36" s="25">
        <f t="shared" ref="C36:M36" si="0">B36+C4</f>
        <v>-5.77</v>
      </c>
      <c r="D36" s="25">
        <f t="shared" si="0"/>
        <v>-3.6299999999999994</v>
      </c>
      <c r="E36" s="25">
        <f t="shared" si="0"/>
        <v>1.0100000000000002</v>
      </c>
      <c r="F36" s="25">
        <f t="shared" si="0"/>
        <v>14.299999999999999</v>
      </c>
      <c r="G36" s="25">
        <f t="shared" si="0"/>
        <v>31.64</v>
      </c>
      <c r="H36" s="25">
        <f t="shared" si="0"/>
        <v>49.04</v>
      </c>
      <c r="I36" s="25">
        <f t="shared" si="0"/>
        <v>68.03</v>
      </c>
      <c r="J36" s="25">
        <f t="shared" si="0"/>
        <v>81.06</v>
      </c>
      <c r="K36" s="25">
        <f t="shared" si="0"/>
        <v>85.67</v>
      </c>
      <c r="L36" s="25">
        <f t="shared" si="0"/>
        <v>87.72</v>
      </c>
      <c r="M36" s="39">
        <f t="shared" si="0"/>
        <v>87.75</v>
      </c>
      <c r="N36" s="23">
        <v>7.35</v>
      </c>
    </row>
    <row r="37" spans="1:19" x14ac:dyDescent="0.2">
      <c r="A37" s="4">
        <v>1998</v>
      </c>
      <c r="B37" s="8">
        <v>-1</v>
      </c>
      <c r="C37" s="7">
        <f t="shared" ref="C37:M37" si="1">B37+C5</f>
        <v>-0.4</v>
      </c>
      <c r="D37" s="7">
        <f t="shared" si="1"/>
        <v>1.5</v>
      </c>
      <c r="E37" s="7">
        <f t="shared" si="1"/>
        <v>10.4</v>
      </c>
      <c r="F37" s="7">
        <f t="shared" si="1"/>
        <v>24.060000000000002</v>
      </c>
      <c r="G37" s="7">
        <f t="shared" si="1"/>
        <v>41.370000000000005</v>
      </c>
      <c r="H37" s="7">
        <f t="shared" si="1"/>
        <v>59.470000000000006</v>
      </c>
      <c r="I37" s="7">
        <f t="shared" si="1"/>
        <v>76.740000000000009</v>
      </c>
      <c r="J37" s="7">
        <f t="shared" si="1"/>
        <v>89.38000000000001</v>
      </c>
      <c r="K37" s="7">
        <f t="shared" si="1"/>
        <v>96.79</v>
      </c>
      <c r="L37" s="7">
        <f t="shared" si="1"/>
        <v>94.56</v>
      </c>
      <c r="M37" s="24">
        <f t="shared" si="1"/>
        <v>90.91</v>
      </c>
      <c r="N37" s="5">
        <v>7.93</v>
      </c>
      <c r="R37" s="11"/>
    </row>
    <row r="38" spans="1:19" x14ac:dyDescent="0.2">
      <c r="A38" s="4">
        <v>1999</v>
      </c>
      <c r="B38" s="8">
        <v>-1.61</v>
      </c>
      <c r="C38" s="7">
        <f t="shared" ref="C38:M38" si="2">B38+C6</f>
        <v>-3.5700000000000003</v>
      </c>
      <c r="D38" s="7">
        <f t="shared" si="2"/>
        <v>-0.24000000000000021</v>
      </c>
      <c r="E38" s="7">
        <f t="shared" si="2"/>
        <v>8.18</v>
      </c>
      <c r="F38" s="7">
        <f t="shared" si="2"/>
        <v>21.88</v>
      </c>
      <c r="G38" s="7">
        <f t="shared" si="2"/>
        <v>37.840000000000003</v>
      </c>
      <c r="H38" s="7">
        <f t="shared" si="2"/>
        <v>56.88</v>
      </c>
      <c r="I38" s="7">
        <f t="shared" si="2"/>
        <v>73.72</v>
      </c>
      <c r="J38" s="7">
        <f t="shared" si="2"/>
        <v>89.67</v>
      </c>
      <c r="K38" s="7">
        <f t="shared" si="2"/>
        <v>97.52</v>
      </c>
      <c r="L38" s="7">
        <f t="shared" si="2"/>
        <v>98.55</v>
      </c>
      <c r="M38" s="24">
        <f t="shared" si="2"/>
        <v>96.55</v>
      </c>
      <c r="N38" s="5">
        <v>8.0299999999999994</v>
      </c>
    </row>
    <row r="39" spans="1:19" x14ac:dyDescent="0.2">
      <c r="A39" s="4">
        <v>2000</v>
      </c>
      <c r="B39" s="8">
        <v>-4.05</v>
      </c>
      <c r="C39" s="7">
        <f t="shared" ref="C39:M39" si="3">B39+C7</f>
        <v>-3.48</v>
      </c>
      <c r="D39" s="7">
        <f t="shared" si="3"/>
        <v>-0.43000000000000016</v>
      </c>
      <c r="E39" s="7">
        <f t="shared" si="3"/>
        <v>10.71</v>
      </c>
      <c r="F39" s="7">
        <f t="shared" si="3"/>
        <v>25.840000000000003</v>
      </c>
      <c r="G39" s="7">
        <f t="shared" si="3"/>
        <v>43.190000000000005</v>
      </c>
      <c r="H39" s="7">
        <f t="shared" si="3"/>
        <v>58.790000000000006</v>
      </c>
      <c r="I39" s="7">
        <f t="shared" si="3"/>
        <v>77.210000000000008</v>
      </c>
      <c r="J39" s="7">
        <f t="shared" si="3"/>
        <v>89.13000000000001</v>
      </c>
      <c r="K39" s="7">
        <f t="shared" si="3"/>
        <v>99.610000000000014</v>
      </c>
      <c r="L39" s="7">
        <f t="shared" si="3"/>
        <v>104.77000000000001</v>
      </c>
      <c r="M39" s="24">
        <f t="shared" si="3"/>
        <v>104.54</v>
      </c>
      <c r="N39" s="5">
        <v>8.7799999999999994</v>
      </c>
    </row>
    <row r="40" spans="1:19" x14ac:dyDescent="0.2">
      <c r="A40" s="4">
        <v>2001</v>
      </c>
      <c r="B40" s="8">
        <v>-1.49</v>
      </c>
      <c r="C40" s="7">
        <f t="shared" ref="C40:M40" si="4">B40+C8</f>
        <v>-3.45</v>
      </c>
      <c r="D40" s="7">
        <f t="shared" si="4"/>
        <v>-1.2600000000000002</v>
      </c>
      <c r="E40" s="7">
        <f t="shared" si="4"/>
        <v>5.4700000000000006</v>
      </c>
      <c r="F40" s="7">
        <f t="shared" si="4"/>
        <v>20.310000000000002</v>
      </c>
      <c r="G40" s="7">
        <f t="shared" si="4"/>
        <v>35.17</v>
      </c>
      <c r="H40" s="7">
        <f t="shared" si="4"/>
        <v>53.980000000000004</v>
      </c>
      <c r="I40" s="7">
        <f t="shared" si="4"/>
        <v>72.460000000000008</v>
      </c>
      <c r="J40" s="7">
        <f t="shared" si="4"/>
        <v>83.970000000000013</v>
      </c>
      <c r="K40" s="7">
        <f t="shared" si="4"/>
        <v>94.820000000000007</v>
      </c>
      <c r="L40" s="7">
        <f t="shared" si="4"/>
        <v>95.02000000000001</v>
      </c>
      <c r="M40" s="24">
        <f t="shared" si="4"/>
        <v>90.500000000000014</v>
      </c>
      <c r="N40" s="5">
        <v>7.61</v>
      </c>
    </row>
    <row r="41" spans="1:19" x14ac:dyDescent="0.2">
      <c r="A41" s="4">
        <v>2002</v>
      </c>
      <c r="B41" s="8">
        <v>-4</v>
      </c>
      <c r="C41" s="7">
        <f t="shared" ref="C41:M41" si="5">B41+C9</f>
        <v>-2.25</v>
      </c>
      <c r="D41" s="7">
        <f t="shared" si="5"/>
        <v>0.89999999999999991</v>
      </c>
      <c r="E41" s="7">
        <f t="shared" si="5"/>
        <v>8.66</v>
      </c>
      <c r="F41" s="7">
        <f t="shared" si="5"/>
        <v>25.16</v>
      </c>
      <c r="G41" s="7">
        <f t="shared" si="5"/>
        <v>42.760000000000005</v>
      </c>
      <c r="H41" s="7">
        <f t="shared" si="5"/>
        <v>62.06</v>
      </c>
      <c r="I41" s="7">
        <f t="shared" si="5"/>
        <v>81.400000000000006</v>
      </c>
      <c r="J41" s="7">
        <f t="shared" si="5"/>
        <v>93.2</v>
      </c>
      <c r="K41" s="7">
        <f t="shared" si="5"/>
        <v>99.52000000000001</v>
      </c>
      <c r="L41" s="7">
        <f t="shared" si="5"/>
        <v>103.39000000000001</v>
      </c>
      <c r="M41" s="24">
        <f t="shared" si="5"/>
        <v>99.29000000000002</v>
      </c>
      <c r="N41" s="5">
        <v>8.2899999999999991</v>
      </c>
    </row>
    <row r="42" spans="1:19" x14ac:dyDescent="0.2">
      <c r="A42" s="4">
        <v>2003</v>
      </c>
      <c r="B42" s="8">
        <f>B10</f>
        <v>-3.48</v>
      </c>
      <c r="C42" s="7">
        <f t="shared" ref="C42:M42" si="6">B42+C10</f>
        <v>-9.77</v>
      </c>
      <c r="D42" s="7">
        <f t="shared" si="6"/>
        <v>-7.75</v>
      </c>
      <c r="E42" s="7">
        <f t="shared" si="6"/>
        <v>-0.96</v>
      </c>
      <c r="F42" s="7">
        <f t="shared" si="6"/>
        <v>13.809999999999999</v>
      </c>
      <c r="G42" s="7">
        <f t="shared" si="6"/>
        <v>33.269999999999996</v>
      </c>
      <c r="H42" s="7">
        <f t="shared" si="6"/>
        <v>51.739999999999995</v>
      </c>
      <c r="I42" s="7">
        <f t="shared" si="6"/>
        <v>70.679999999999993</v>
      </c>
      <c r="J42" s="7">
        <f t="shared" si="6"/>
        <v>82.509999999999991</v>
      </c>
      <c r="K42" s="7">
        <f t="shared" si="6"/>
        <v>86.759999999999991</v>
      </c>
      <c r="L42" s="7">
        <f t="shared" si="6"/>
        <v>90.99</v>
      </c>
      <c r="M42" s="24">
        <f t="shared" si="6"/>
        <v>89.14</v>
      </c>
      <c r="N42" s="6">
        <v>7.51</v>
      </c>
      <c r="S42" s="11"/>
    </row>
    <row r="43" spans="1:19" x14ac:dyDescent="0.2">
      <c r="A43" s="4">
        <v>2004</v>
      </c>
      <c r="B43" s="8">
        <f>B11</f>
        <v>-5.74</v>
      </c>
      <c r="C43" s="7">
        <f t="shared" ref="C43:M43" si="7">B43+C11</f>
        <v>-7.2200000000000006</v>
      </c>
      <c r="D43" s="7">
        <f t="shared" si="7"/>
        <v>-5.24</v>
      </c>
      <c r="E43" s="7">
        <f t="shared" si="7"/>
        <v>3.3900000000000006</v>
      </c>
      <c r="F43" s="7">
        <f t="shared" si="7"/>
        <v>14.72</v>
      </c>
      <c r="G43" s="7">
        <f t="shared" si="7"/>
        <v>30.41</v>
      </c>
      <c r="H43" s="7">
        <f t="shared" si="7"/>
        <v>47.78</v>
      </c>
      <c r="I43" s="7">
        <f t="shared" si="7"/>
        <v>65.62</v>
      </c>
      <c r="J43" s="7">
        <f t="shared" si="7"/>
        <v>77.490000000000009</v>
      </c>
      <c r="K43" s="7">
        <f t="shared" si="7"/>
        <v>85.970000000000013</v>
      </c>
      <c r="L43" s="7">
        <f t="shared" si="7"/>
        <v>88.300000000000011</v>
      </c>
      <c r="M43" s="24">
        <f t="shared" si="7"/>
        <v>86.77000000000001</v>
      </c>
      <c r="N43" s="6">
        <v>7.25</v>
      </c>
    </row>
    <row r="44" spans="1:19" x14ac:dyDescent="0.2">
      <c r="A44" s="4">
        <v>2005</v>
      </c>
      <c r="B44" s="8">
        <v>-1.71</v>
      </c>
      <c r="C44" s="7">
        <f t="shared" ref="C44:M44" si="8">B44+C12</f>
        <v>-6.69</v>
      </c>
      <c r="D44" s="7">
        <f t="shared" si="8"/>
        <v>-7.53</v>
      </c>
      <c r="E44" s="7">
        <f t="shared" si="8"/>
        <v>1.0099999999999989</v>
      </c>
      <c r="F44" s="7">
        <f t="shared" si="8"/>
        <v>13.719999999999999</v>
      </c>
      <c r="G44" s="7">
        <f t="shared" si="8"/>
        <v>29.75</v>
      </c>
      <c r="H44" s="7">
        <f t="shared" si="8"/>
        <v>47.480000000000004</v>
      </c>
      <c r="I44" s="7">
        <f t="shared" si="8"/>
        <v>63.45</v>
      </c>
      <c r="J44" s="7">
        <f t="shared" si="8"/>
        <v>76.92</v>
      </c>
      <c r="K44" s="7">
        <f t="shared" si="8"/>
        <v>84.820000000000007</v>
      </c>
      <c r="L44" s="7">
        <f t="shared" si="8"/>
        <v>86.38000000000001</v>
      </c>
      <c r="M44" s="24">
        <f t="shared" si="8"/>
        <v>84.190000000000012</v>
      </c>
      <c r="N44" s="6">
        <v>7.08</v>
      </c>
    </row>
    <row r="45" spans="1:19" x14ac:dyDescent="0.2">
      <c r="A45" s="4">
        <v>2006</v>
      </c>
      <c r="B45" s="8">
        <v>-7.2</v>
      </c>
      <c r="C45" s="7">
        <f t="shared" ref="C45:M45" si="9">B45+C13</f>
        <v>-10.54</v>
      </c>
      <c r="D45" s="7">
        <f t="shared" si="9"/>
        <v>-11.37</v>
      </c>
      <c r="E45" s="7">
        <f t="shared" si="9"/>
        <v>-3.2199999999999989</v>
      </c>
      <c r="F45" s="7">
        <f t="shared" si="9"/>
        <v>9.5900000000000016</v>
      </c>
      <c r="G45" s="7">
        <f t="shared" si="9"/>
        <v>26.64</v>
      </c>
      <c r="H45" s="7">
        <f t="shared" si="9"/>
        <v>47.900000000000006</v>
      </c>
      <c r="I45" s="7">
        <f t="shared" si="9"/>
        <v>63.040000000000006</v>
      </c>
      <c r="J45" s="7">
        <f t="shared" si="9"/>
        <v>77.23</v>
      </c>
      <c r="K45" s="7">
        <f t="shared" si="9"/>
        <v>86.44</v>
      </c>
      <c r="L45" s="7">
        <f t="shared" si="9"/>
        <v>92.009999999999991</v>
      </c>
      <c r="M45" s="24">
        <f t="shared" si="9"/>
        <v>94.279999999999987</v>
      </c>
      <c r="N45" s="6">
        <v>7.91</v>
      </c>
    </row>
    <row r="46" spans="1:19" x14ac:dyDescent="0.2">
      <c r="A46" s="4">
        <v>2007</v>
      </c>
      <c r="B46" s="8">
        <v>2.87</v>
      </c>
      <c r="C46" s="7">
        <f t="shared" ref="C46:M46" si="10">B46+C14</f>
        <v>5.16</v>
      </c>
      <c r="D46" s="7">
        <f t="shared" si="10"/>
        <v>9.68</v>
      </c>
      <c r="E46" s="7">
        <f t="shared" si="10"/>
        <v>19.049999999999997</v>
      </c>
      <c r="F46" s="7">
        <f t="shared" si="10"/>
        <v>33.379999999999995</v>
      </c>
      <c r="G46" s="7">
        <f t="shared" si="10"/>
        <v>51.58</v>
      </c>
      <c r="H46" s="7">
        <f t="shared" si="10"/>
        <v>69</v>
      </c>
      <c r="I46" s="7">
        <f t="shared" si="10"/>
        <v>86.57</v>
      </c>
      <c r="J46" s="7">
        <f t="shared" si="10"/>
        <v>97.199999999999989</v>
      </c>
      <c r="K46" s="7">
        <f t="shared" si="10"/>
        <v>104.08999999999999</v>
      </c>
      <c r="L46" s="7">
        <f t="shared" si="10"/>
        <v>105.43999999999998</v>
      </c>
      <c r="M46" s="24">
        <f t="shared" si="10"/>
        <v>104.55999999999999</v>
      </c>
      <c r="N46" s="6">
        <v>8.75</v>
      </c>
      <c r="O46" s="15"/>
    </row>
    <row r="47" spans="1:19" x14ac:dyDescent="0.2">
      <c r="A47" s="4">
        <v>2008</v>
      </c>
      <c r="B47" s="8">
        <v>1.02</v>
      </c>
      <c r="C47" s="7">
        <f t="shared" ref="C47:M47" si="11">B47+C15</f>
        <v>2.77</v>
      </c>
      <c r="D47" s="7">
        <f t="shared" si="11"/>
        <v>5.17</v>
      </c>
      <c r="E47" s="7">
        <f t="shared" si="11"/>
        <v>12.95</v>
      </c>
      <c r="F47" s="7">
        <f t="shared" si="11"/>
        <v>26.53</v>
      </c>
      <c r="G47" s="7">
        <f t="shared" si="11"/>
        <v>43.84</v>
      </c>
      <c r="H47" s="7">
        <f t="shared" si="11"/>
        <v>61.650000000000006</v>
      </c>
      <c r="I47" s="7">
        <f t="shared" si="11"/>
        <v>78.320000000000007</v>
      </c>
      <c r="J47" s="7">
        <f t="shared" si="11"/>
        <v>90.220000000000013</v>
      </c>
      <c r="K47" s="7">
        <f t="shared" si="11"/>
        <v>97.670000000000016</v>
      </c>
      <c r="L47" s="7">
        <f t="shared" si="11"/>
        <v>102.31000000000002</v>
      </c>
      <c r="M47" s="24">
        <f t="shared" si="11"/>
        <v>103.43000000000002</v>
      </c>
      <c r="N47" s="6">
        <v>8.64</v>
      </c>
    </row>
    <row r="48" spans="1:19" x14ac:dyDescent="0.2">
      <c r="A48" s="4">
        <v>2009</v>
      </c>
      <c r="B48" s="8">
        <v>-4.34</v>
      </c>
      <c r="C48" s="7">
        <f t="shared" ref="C48:M48" si="12">B48+C16</f>
        <v>-4.95</v>
      </c>
      <c r="D48" s="7">
        <f t="shared" si="12"/>
        <v>-1.46</v>
      </c>
      <c r="E48" s="7">
        <f t="shared" si="12"/>
        <v>10.489999999999998</v>
      </c>
      <c r="F48" s="7">
        <f t="shared" si="12"/>
        <v>23.509999999999998</v>
      </c>
      <c r="G48" s="7">
        <f t="shared" si="12"/>
        <v>38.369999999999997</v>
      </c>
      <c r="H48" s="7">
        <f t="shared" si="12"/>
        <v>56.069999999999993</v>
      </c>
      <c r="I48" s="7">
        <f t="shared" si="12"/>
        <v>74.11999999999999</v>
      </c>
      <c r="J48" s="7">
        <f t="shared" si="12"/>
        <v>88.359999999999985</v>
      </c>
      <c r="K48" s="7">
        <f t="shared" si="12"/>
        <v>95.439999999999984</v>
      </c>
      <c r="L48" s="7">
        <f t="shared" si="12"/>
        <v>100.40999999999998</v>
      </c>
      <c r="M48" s="24">
        <f t="shared" si="12"/>
        <v>98.999999999999986</v>
      </c>
      <c r="N48" s="6">
        <v>8.2899999999999991</v>
      </c>
      <c r="Q48" s="11"/>
    </row>
    <row r="49" spans="1:18" x14ac:dyDescent="0.2">
      <c r="A49" s="4">
        <v>2010</v>
      </c>
      <c r="B49" s="8">
        <v>-5.0999999999999996</v>
      </c>
      <c r="C49" s="7">
        <f t="shared" ref="C49:M49" si="13">B49+C17</f>
        <v>-6.89</v>
      </c>
      <c r="D49" s="7">
        <f t="shared" si="13"/>
        <v>-5.3</v>
      </c>
      <c r="E49" s="7">
        <f t="shared" si="13"/>
        <v>2.8099999999999996</v>
      </c>
      <c r="F49" s="7">
        <f t="shared" si="13"/>
        <v>14.73</v>
      </c>
      <c r="G49" s="7">
        <f t="shared" si="13"/>
        <v>31.490000000000002</v>
      </c>
      <c r="H49" s="7">
        <f t="shared" si="13"/>
        <v>51.2</v>
      </c>
      <c r="I49" s="7">
        <f t="shared" si="13"/>
        <v>68.050000000000011</v>
      </c>
      <c r="J49" s="7">
        <f t="shared" si="13"/>
        <v>79.13000000000001</v>
      </c>
      <c r="K49" s="7">
        <f t="shared" si="13"/>
        <v>85.02000000000001</v>
      </c>
      <c r="L49" s="7">
        <f t="shared" si="13"/>
        <v>90.38000000000001</v>
      </c>
      <c r="M49" s="24">
        <f t="shared" si="13"/>
        <v>85.160000000000011</v>
      </c>
      <c r="N49" s="6">
        <v>7.13</v>
      </c>
    </row>
    <row r="50" spans="1:18" x14ac:dyDescent="0.2">
      <c r="A50" s="4">
        <v>2011</v>
      </c>
      <c r="B50" s="35">
        <v>-2.06</v>
      </c>
      <c r="C50" s="1">
        <f t="shared" ref="C50:M50" si="14">B50+C18</f>
        <v>-4.1500000000000004</v>
      </c>
      <c r="D50" s="1">
        <f t="shared" si="14"/>
        <v>-1.1200000000000006</v>
      </c>
      <c r="E50" s="1">
        <f t="shared" si="14"/>
        <v>9.2799999999999994</v>
      </c>
      <c r="F50" s="1">
        <f t="shared" si="14"/>
        <v>22.16</v>
      </c>
      <c r="G50" s="1">
        <f t="shared" si="14"/>
        <v>39.29</v>
      </c>
      <c r="H50" s="1">
        <f t="shared" si="14"/>
        <v>56.01</v>
      </c>
      <c r="I50" s="1">
        <f t="shared" si="14"/>
        <v>73.58</v>
      </c>
      <c r="J50" s="1">
        <f t="shared" si="14"/>
        <v>87.05</v>
      </c>
      <c r="K50" s="1">
        <f t="shared" si="14"/>
        <v>94.429999999999993</v>
      </c>
      <c r="L50" s="1">
        <f t="shared" si="14"/>
        <v>96.839999999999989</v>
      </c>
      <c r="M50" s="40">
        <f t="shared" si="14"/>
        <v>98.649999999999991</v>
      </c>
      <c r="N50" s="6">
        <v>8.2799999999999994</v>
      </c>
    </row>
    <row r="51" spans="1:18" x14ac:dyDescent="0.2">
      <c r="A51" s="4">
        <v>2012</v>
      </c>
      <c r="B51" s="35">
        <v>-1.41</v>
      </c>
      <c r="C51" s="1">
        <f t="shared" ref="C51:M51" si="15">B51+C19</f>
        <v>-7.29</v>
      </c>
      <c r="D51" s="1">
        <f t="shared" si="15"/>
        <v>-2.88</v>
      </c>
      <c r="E51" s="1">
        <f t="shared" si="15"/>
        <v>5.14</v>
      </c>
      <c r="F51" s="1">
        <f t="shared" si="15"/>
        <v>19.71</v>
      </c>
      <c r="G51" s="1">
        <f t="shared" si="15"/>
        <v>36.07</v>
      </c>
      <c r="H51" s="1">
        <f t="shared" si="15"/>
        <v>54.18</v>
      </c>
      <c r="I51" s="1">
        <f t="shared" si="15"/>
        <v>71.150000000000006</v>
      </c>
      <c r="J51" s="1">
        <f t="shared" si="15"/>
        <v>82.94</v>
      </c>
      <c r="K51" s="1">
        <f t="shared" si="15"/>
        <v>89.95</v>
      </c>
      <c r="L51" s="7">
        <f t="shared" si="15"/>
        <v>95.100000000000009</v>
      </c>
      <c r="M51" s="24">
        <f t="shared" si="15"/>
        <v>93.110000000000014</v>
      </c>
      <c r="N51" s="6">
        <v>7.81</v>
      </c>
    </row>
    <row r="52" spans="1:18" x14ac:dyDescent="0.2">
      <c r="A52" s="4">
        <v>2013</v>
      </c>
      <c r="B52" s="35">
        <v>-1.95</v>
      </c>
      <c r="C52" s="1">
        <f t="shared" ref="C52:M52" si="16">B52+C20</f>
        <v>-2.76</v>
      </c>
      <c r="D52" s="1">
        <f t="shared" si="16"/>
        <v>-4.01</v>
      </c>
      <c r="E52" s="1">
        <f t="shared" si="16"/>
        <v>3.46</v>
      </c>
      <c r="F52" s="1">
        <f t="shared" si="16"/>
        <v>15.879999999999999</v>
      </c>
      <c r="G52" s="1">
        <f t="shared" si="16"/>
        <v>31.959999999999997</v>
      </c>
      <c r="H52" s="1">
        <f t="shared" si="16"/>
        <v>50.78</v>
      </c>
      <c r="I52" s="1">
        <f t="shared" si="16"/>
        <v>67.990000000000009</v>
      </c>
      <c r="J52" s="1">
        <f t="shared" si="16"/>
        <v>79.63000000000001</v>
      </c>
      <c r="K52" s="1">
        <f t="shared" si="16"/>
        <v>88.65</v>
      </c>
      <c r="L52" s="1">
        <f t="shared" si="16"/>
        <v>93.080000000000013</v>
      </c>
      <c r="M52" s="40">
        <f t="shared" si="16"/>
        <v>94.590000000000018</v>
      </c>
      <c r="N52" s="6">
        <v>7.93</v>
      </c>
    </row>
    <row r="53" spans="1:18" x14ac:dyDescent="0.2">
      <c r="A53" s="4">
        <v>2014</v>
      </c>
      <c r="B53" s="35">
        <v>0.56000000000000005</v>
      </c>
      <c r="C53" s="7">
        <f t="shared" ref="C53:M53" si="17">B53+C21</f>
        <v>2.7</v>
      </c>
      <c r="D53" s="7">
        <f t="shared" si="17"/>
        <v>8.5300000000000011</v>
      </c>
      <c r="E53" s="7">
        <f t="shared" si="17"/>
        <v>18.080000000000002</v>
      </c>
      <c r="F53" s="7">
        <f t="shared" si="17"/>
        <v>29.980000000000004</v>
      </c>
      <c r="G53" s="7">
        <f t="shared" si="17"/>
        <v>45.320000000000007</v>
      </c>
      <c r="H53" s="7">
        <f t="shared" si="17"/>
        <v>64.910000000000011</v>
      </c>
      <c r="I53" s="7">
        <f t="shared" si="17"/>
        <v>80.600000000000009</v>
      </c>
      <c r="J53" s="7">
        <f t="shared" si="17"/>
        <v>94.73</v>
      </c>
      <c r="K53" s="7">
        <f t="shared" si="17"/>
        <v>104.7</v>
      </c>
      <c r="L53" s="7">
        <f t="shared" si="17"/>
        <v>111.48</v>
      </c>
      <c r="M53" s="24">
        <f t="shared" si="17"/>
        <v>113.21000000000001</v>
      </c>
      <c r="N53" s="6">
        <v>9.4700000000000006</v>
      </c>
    </row>
    <row r="54" spans="1:18" x14ac:dyDescent="0.2">
      <c r="A54" s="4">
        <v>2015</v>
      </c>
      <c r="B54" s="35">
        <v>0.97</v>
      </c>
      <c r="C54" s="7">
        <f t="shared" ref="C54:M54" si="18">B54+C22</f>
        <v>1</v>
      </c>
      <c r="D54" s="7">
        <f t="shared" si="18"/>
        <v>4.7699999999999996</v>
      </c>
      <c r="E54" s="7">
        <f t="shared" si="18"/>
        <v>12.129999999999999</v>
      </c>
      <c r="F54" s="7">
        <f t="shared" si="18"/>
        <v>24.35</v>
      </c>
      <c r="G54" s="7">
        <f t="shared" si="18"/>
        <v>39.94</v>
      </c>
      <c r="H54" s="7">
        <f t="shared" si="18"/>
        <v>59.069999999999993</v>
      </c>
      <c r="I54" s="7">
        <f t="shared" si="18"/>
        <v>79.859999999999985</v>
      </c>
      <c r="J54" s="7">
        <f t="shared" si="18"/>
        <v>93.09999999999998</v>
      </c>
      <c r="K54" s="7">
        <f t="shared" si="18"/>
        <v>100.88999999999999</v>
      </c>
      <c r="L54" s="7">
        <f t="shared" si="18"/>
        <v>105.77999999999999</v>
      </c>
      <c r="M54" s="24">
        <f t="shared" si="18"/>
        <v>109.16999999999999</v>
      </c>
      <c r="N54" s="6">
        <v>9.16</v>
      </c>
    </row>
    <row r="55" spans="1:18" x14ac:dyDescent="0.2">
      <c r="A55" s="4">
        <v>2016</v>
      </c>
      <c r="B55" s="35">
        <v>-2.34</v>
      </c>
      <c r="C55" s="7">
        <f t="shared" ref="C55:M55" si="19">B55+C23</f>
        <v>0.62000000000000011</v>
      </c>
      <c r="D55" s="7">
        <f t="shared" si="19"/>
        <v>4.08</v>
      </c>
      <c r="E55" s="7">
        <f t="shared" si="19"/>
        <v>11.32</v>
      </c>
      <c r="F55" s="7">
        <f t="shared" si="19"/>
        <v>25.47</v>
      </c>
      <c r="G55" s="7">
        <f t="shared" si="19"/>
        <v>42.56</v>
      </c>
      <c r="H55" s="7">
        <f t="shared" si="19"/>
        <v>61.17</v>
      </c>
      <c r="I55" s="7">
        <f t="shared" si="19"/>
        <v>77.53</v>
      </c>
      <c r="J55" s="7">
        <f t="shared" si="19"/>
        <v>92.69</v>
      </c>
      <c r="K55" s="7">
        <f t="shared" si="19"/>
        <v>100.66</v>
      </c>
      <c r="L55" s="7">
        <f t="shared" si="19"/>
        <v>103.45</v>
      </c>
      <c r="M55" s="7">
        <f t="shared" si="19"/>
        <v>102.73</v>
      </c>
      <c r="N55" s="6">
        <v>8.57</v>
      </c>
    </row>
    <row r="56" spans="1:18" x14ac:dyDescent="0.2">
      <c r="A56" s="4">
        <v>2017</v>
      </c>
      <c r="B56" s="35">
        <v>-6.05</v>
      </c>
      <c r="C56" s="7">
        <f t="shared" ref="C56:M56" si="20">B56+C24</f>
        <v>-5.59</v>
      </c>
      <c r="D56" s="7">
        <f t="shared" si="20"/>
        <v>-0.34999999999999964</v>
      </c>
      <c r="E56" s="7">
        <f t="shared" si="20"/>
        <v>6.61</v>
      </c>
      <c r="F56" s="7">
        <f t="shared" si="20"/>
        <v>20.36</v>
      </c>
      <c r="G56" s="7">
        <f t="shared" si="20"/>
        <v>37.92</v>
      </c>
      <c r="H56" s="7">
        <f t="shared" si="20"/>
        <v>55.89</v>
      </c>
      <c r="I56" s="7">
        <f t="shared" si="20"/>
        <v>73.7</v>
      </c>
      <c r="J56" s="7">
        <f t="shared" si="20"/>
        <v>85.19</v>
      </c>
      <c r="K56" s="7">
        <f t="shared" si="20"/>
        <v>94.039999999999992</v>
      </c>
      <c r="L56" s="7">
        <f t="shared" si="20"/>
        <v>97.899999999999991</v>
      </c>
      <c r="M56" s="7">
        <f t="shared" si="20"/>
        <v>98.679999999999993</v>
      </c>
      <c r="N56" s="6">
        <v>8.27</v>
      </c>
      <c r="R56" s="11"/>
    </row>
    <row r="57" spans="1:18" x14ac:dyDescent="0.2">
      <c r="A57" s="4">
        <v>2018</v>
      </c>
      <c r="B57" s="35">
        <v>1.51</v>
      </c>
      <c r="C57" s="7">
        <f t="shared" ref="C57:M57" si="21">B57+C25</f>
        <v>-0.94000000000000017</v>
      </c>
      <c r="D57" s="7">
        <f t="shared" si="21"/>
        <v>-0.41000000000000014</v>
      </c>
      <c r="E57" s="7">
        <f t="shared" si="21"/>
        <v>11.77</v>
      </c>
      <c r="F57" s="7">
        <f t="shared" si="21"/>
        <v>28.56</v>
      </c>
      <c r="G57" s="7">
        <f t="shared" si="21"/>
        <v>46.26</v>
      </c>
      <c r="H57" s="7">
        <f t="shared" si="21"/>
        <v>65.61</v>
      </c>
      <c r="I57" s="7">
        <f t="shared" si="21"/>
        <v>86.1</v>
      </c>
      <c r="J57" s="7">
        <f t="shared" si="21"/>
        <v>100.44</v>
      </c>
      <c r="K57" s="7">
        <f t="shared" si="21"/>
        <v>109.59</v>
      </c>
      <c r="L57" s="7">
        <f t="shared" si="21"/>
        <v>114.65</v>
      </c>
      <c r="M57" s="7">
        <f t="shared" si="21"/>
        <v>115.79</v>
      </c>
      <c r="N57" s="6">
        <v>9.7200000000000006</v>
      </c>
      <c r="P57" s="11"/>
      <c r="R57" s="11"/>
    </row>
    <row r="58" spans="1:18" x14ac:dyDescent="0.2">
      <c r="A58" s="47">
        <v>2019</v>
      </c>
      <c r="B58" s="48">
        <v>-2.17</v>
      </c>
      <c r="C58" s="51">
        <f t="shared" ref="C58:M58" si="22">B58+C26</f>
        <v>-0.83999999999999986</v>
      </c>
      <c r="D58" s="51">
        <f t="shared" si="22"/>
        <v>4.4800000000000004</v>
      </c>
      <c r="E58" s="51">
        <f t="shared" si="22"/>
        <v>14.05</v>
      </c>
      <c r="F58" s="51">
        <f t="shared" si="22"/>
        <v>24.82</v>
      </c>
      <c r="G58" s="51">
        <f t="shared" si="22"/>
        <v>45.56</v>
      </c>
      <c r="H58" s="51">
        <f t="shared" si="22"/>
        <v>63.980000000000004</v>
      </c>
      <c r="I58" s="51">
        <f t="shared" si="22"/>
        <v>82.44</v>
      </c>
      <c r="J58" s="51">
        <f t="shared" si="22"/>
        <v>95.22999999999999</v>
      </c>
      <c r="K58" s="51">
        <f t="shared" si="22"/>
        <v>103.91999999999999</v>
      </c>
      <c r="L58" s="51">
        <f t="shared" si="22"/>
        <v>110.41999999999999</v>
      </c>
      <c r="M58" s="51">
        <f t="shared" si="22"/>
        <v>112.21999999999998</v>
      </c>
      <c r="N58" s="53">
        <v>9.3800000000000008</v>
      </c>
    </row>
    <row r="59" spans="1:18" x14ac:dyDescent="0.2">
      <c r="A59" s="4">
        <v>2020</v>
      </c>
      <c r="B59" s="48">
        <v>-0.02</v>
      </c>
      <c r="C59" s="51">
        <f t="shared" ref="C59:M59" si="23">B59+C27</f>
        <v>3.37</v>
      </c>
      <c r="D59" s="51">
        <f t="shared" si="23"/>
        <v>7.33</v>
      </c>
      <c r="E59" s="51">
        <f t="shared" si="23"/>
        <v>15.71</v>
      </c>
      <c r="F59" s="51">
        <f t="shared" si="23"/>
        <v>26.62</v>
      </c>
      <c r="G59" s="51">
        <f t="shared" si="23"/>
        <v>43.42</v>
      </c>
      <c r="H59" s="51">
        <f t="shared" si="23"/>
        <v>60.71</v>
      </c>
      <c r="I59" s="51">
        <f t="shared" si="23"/>
        <v>79.38</v>
      </c>
      <c r="J59" s="51">
        <f t="shared" si="23"/>
        <v>92.47999999999999</v>
      </c>
      <c r="K59" s="51">
        <f t="shared" si="23"/>
        <v>102.07</v>
      </c>
      <c r="L59" s="51">
        <f t="shared" si="23"/>
        <v>106.38999999999999</v>
      </c>
      <c r="M59" s="51">
        <f t="shared" si="23"/>
        <v>109.02999999999999</v>
      </c>
      <c r="N59" s="60">
        <v>9.1</v>
      </c>
    </row>
    <row r="60" spans="1:18" x14ac:dyDescent="0.2">
      <c r="A60" s="47">
        <v>2021</v>
      </c>
      <c r="B60" s="48">
        <v>-1.22</v>
      </c>
      <c r="C60" s="51">
        <f t="shared" ref="C60:M60" si="24">B60+C28</f>
        <v>-3.1799999999999997</v>
      </c>
      <c r="D60" s="51">
        <f t="shared" si="24"/>
        <v>-1.0299999999999998</v>
      </c>
      <c r="E60" s="51">
        <f t="shared" si="24"/>
        <v>4.620000000000001</v>
      </c>
      <c r="F60" s="51">
        <f t="shared" si="24"/>
        <v>15.24</v>
      </c>
      <c r="G60" s="51">
        <f t="shared" si="24"/>
        <v>34.24</v>
      </c>
      <c r="H60" s="51">
        <f t="shared" si="24"/>
        <v>53.1</v>
      </c>
      <c r="I60" s="51">
        <f t="shared" si="24"/>
        <v>68.92</v>
      </c>
      <c r="J60" s="51">
        <f t="shared" si="24"/>
        <v>82.84</v>
      </c>
      <c r="K60" s="51">
        <f t="shared" si="24"/>
        <v>90.710000000000008</v>
      </c>
      <c r="L60" s="51">
        <f t="shared" si="24"/>
        <v>94.940000000000012</v>
      </c>
      <c r="M60" s="51">
        <f t="shared" si="24"/>
        <v>94.13000000000001</v>
      </c>
      <c r="N60" s="53">
        <v>7.89</v>
      </c>
    </row>
    <row r="61" spans="1:18" x14ac:dyDescent="0.2">
      <c r="A61" s="4">
        <v>2022</v>
      </c>
      <c r="B61" s="48">
        <v>0.18</v>
      </c>
      <c r="C61" s="51">
        <f t="shared" ref="C61:M61" si="25">B61+C29</f>
        <v>2.9000000000000004</v>
      </c>
      <c r="D61" s="51">
        <f t="shared" si="25"/>
        <v>5.67</v>
      </c>
      <c r="E61" s="51">
        <f t="shared" si="25"/>
        <v>11.98</v>
      </c>
      <c r="F61" s="51">
        <f t="shared" si="25"/>
        <v>25.54</v>
      </c>
      <c r="G61" s="51">
        <f t="shared" si="25"/>
        <v>44.269999999999996</v>
      </c>
      <c r="H61" s="51">
        <f t="shared" si="25"/>
        <v>62.259999999999991</v>
      </c>
      <c r="I61" s="51">
        <f t="shared" si="25"/>
        <v>81.559999999999988</v>
      </c>
      <c r="J61" s="51">
        <f t="shared" si="25"/>
        <v>93.339999999999989</v>
      </c>
      <c r="K61" s="51">
        <f t="shared" si="25"/>
        <v>103.19999999999999</v>
      </c>
      <c r="L61" s="51">
        <f t="shared" si="25"/>
        <v>106.89999999999999</v>
      </c>
      <c r="M61" s="51">
        <f t="shared" si="25"/>
        <v>107.38</v>
      </c>
      <c r="N61" s="53">
        <v>8.98</v>
      </c>
    </row>
    <row r="62" spans="1:18" x14ac:dyDescent="0.2">
      <c r="A62" s="47">
        <v>2023</v>
      </c>
      <c r="B62" s="48">
        <v>2.04</v>
      </c>
      <c r="C62" s="51">
        <f t="shared" ref="C62:M62" si="26">B62+C30</f>
        <v>2.66</v>
      </c>
      <c r="D62" s="51">
        <f t="shared" si="26"/>
        <v>7.09</v>
      </c>
      <c r="E62" s="51">
        <f t="shared" si="26"/>
        <v>13.92</v>
      </c>
      <c r="F62" s="51">
        <f t="shared" si="26"/>
        <v>26.810000000000002</v>
      </c>
      <c r="G62" s="51">
        <f t="shared" si="26"/>
        <v>44.070000000000007</v>
      </c>
      <c r="H62" s="51">
        <f t="shared" si="26"/>
        <v>63.070000000000007</v>
      </c>
      <c r="I62" s="51">
        <f t="shared" si="26"/>
        <v>81.23</v>
      </c>
      <c r="J62" s="51">
        <f t="shared" si="26"/>
        <v>96.850000000000009</v>
      </c>
      <c r="K62" s="51">
        <f t="shared" si="26"/>
        <v>106.98</v>
      </c>
      <c r="L62" s="51">
        <f t="shared" si="26"/>
        <v>110.96000000000001</v>
      </c>
      <c r="M62" s="51">
        <f t="shared" si="26"/>
        <v>112.97000000000001</v>
      </c>
      <c r="N62" s="53">
        <v>9.4700000000000006</v>
      </c>
    </row>
    <row r="63" spans="1:18" x14ac:dyDescent="0.2">
      <c r="A63" s="4">
        <v>2024</v>
      </c>
      <c r="B63" s="48">
        <v>-1.06</v>
      </c>
      <c r="C63" s="51">
        <f>B63+C31</f>
        <v>4.1300000000000008</v>
      </c>
      <c r="D63" s="51">
        <f>C63+D31</f>
        <v>11.31</v>
      </c>
      <c r="E63" s="51"/>
      <c r="F63" s="51"/>
      <c r="G63" s="51"/>
      <c r="H63" s="51"/>
      <c r="I63" s="51"/>
      <c r="J63" s="51"/>
      <c r="K63" s="51"/>
      <c r="L63" s="51"/>
      <c r="M63" s="52"/>
      <c r="N63" s="53"/>
    </row>
    <row r="64" spans="1:18" ht="13.5" thickBot="1" x14ac:dyDescent="0.25">
      <c r="A64" s="26">
        <v>2025</v>
      </c>
      <c r="B64" s="4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41"/>
      <c r="N64" s="29"/>
    </row>
    <row r="66" spans="1:17" ht="13.5" thickBot="1" x14ac:dyDescent="0.25">
      <c r="E66" s="11"/>
    </row>
    <row r="67" spans="1:17" x14ac:dyDescent="0.2">
      <c r="A67" s="54" t="s">
        <v>13</v>
      </c>
      <c r="B67" s="44">
        <f>MIN(B3:B31)</f>
        <v>-7.2</v>
      </c>
      <c r="C67" s="25">
        <f t="shared" ref="C67:M67" si="27">MIN(C3:C31)</f>
        <v>-6.29</v>
      </c>
      <c r="D67" s="25">
        <f t="shared" si="27"/>
        <v>-1.62</v>
      </c>
      <c r="E67" s="25">
        <f t="shared" si="27"/>
        <v>4.6399999999999997</v>
      </c>
      <c r="F67" s="25">
        <f t="shared" si="27"/>
        <v>10.62</v>
      </c>
      <c r="G67" s="25">
        <f t="shared" si="27"/>
        <v>14.86</v>
      </c>
      <c r="H67" s="25">
        <f t="shared" si="27"/>
        <v>15.6</v>
      </c>
      <c r="I67" s="25">
        <f t="shared" si="27"/>
        <v>15.14</v>
      </c>
      <c r="J67" s="25">
        <f t="shared" si="27"/>
        <v>9.7799999999999994</v>
      </c>
      <c r="K67" s="25">
        <f t="shared" si="27"/>
        <v>4.25</v>
      </c>
      <c r="L67" s="25">
        <f t="shared" si="27"/>
        <v>-2.23</v>
      </c>
      <c r="M67" s="27">
        <f t="shared" si="27"/>
        <v>-5.93</v>
      </c>
    </row>
    <row r="68" spans="1:17" x14ac:dyDescent="0.2">
      <c r="A68" s="55" t="s">
        <v>14</v>
      </c>
      <c r="B68" s="45">
        <f>MAX(B3:B31)</f>
        <v>2.87</v>
      </c>
      <c r="C68" s="7">
        <f t="shared" ref="C68:M68" si="28">MAX(C3:C31)</f>
        <v>5.19</v>
      </c>
      <c r="D68" s="7">
        <f t="shared" si="28"/>
        <v>7.18</v>
      </c>
      <c r="E68" s="7">
        <f t="shared" si="28"/>
        <v>12.18</v>
      </c>
      <c r="F68" s="7">
        <f t="shared" si="28"/>
        <v>16.79</v>
      </c>
      <c r="G68" s="7">
        <f t="shared" si="28"/>
        <v>20.74</v>
      </c>
      <c r="H68" s="7">
        <f t="shared" si="28"/>
        <v>21.26</v>
      </c>
      <c r="I68" s="7">
        <f t="shared" si="28"/>
        <v>20.79</v>
      </c>
      <c r="J68" s="7">
        <f t="shared" si="28"/>
        <v>15.95</v>
      </c>
      <c r="K68" s="7">
        <f t="shared" si="28"/>
        <v>10.85</v>
      </c>
      <c r="L68" s="7">
        <f t="shared" si="28"/>
        <v>6.78</v>
      </c>
      <c r="M68" s="10">
        <f t="shared" si="28"/>
        <v>3.39</v>
      </c>
      <c r="Q68" s="11"/>
    </row>
    <row r="69" spans="1:17" ht="13.5" thickBot="1" x14ac:dyDescent="0.25">
      <c r="A69" s="57" t="s">
        <v>17</v>
      </c>
      <c r="B69" s="46">
        <f t="shared" ref="B69:M69" si="29">AVERAGE(B4:B28)</f>
        <v>-2.1940000000000004</v>
      </c>
      <c r="C69" s="28">
        <f t="shared" si="29"/>
        <v>-0.77039999999999997</v>
      </c>
      <c r="D69" s="28">
        <f t="shared" si="29"/>
        <v>2.6616000000000004</v>
      </c>
      <c r="E69" s="28">
        <f t="shared" si="29"/>
        <v>8.3876000000000026</v>
      </c>
      <c r="F69" s="28">
        <f t="shared" si="29"/>
        <v>13.302800000000001</v>
      </c>
      <c r="G69" s="28">
        <f t="shared" si="29"/>
        <v>17.006799999999998</v>
      </c>
      <c r="H69" s="28">
        <f t="shared" si="29"/>
        <v>18.343600000000002</v>
      </c>
      <c r="I69" s="28">
        <f t="shared" si="29"/>
        <v>17.688400000000005</v>
      </c>
      <c r="J69" s="28">
        <f t="shared" si="29"/>
        <v>12.845200000000002</v>
      </c>
      <c r="K69" s="28">
        <f t="shared" si="29"/>
        <v>7.9184000000000001</v>
      </c>
      <c r="L69" s="28">
        <f t="shared" si="29"/>
        <v>3.6204000000000001</v>
      </c>
      <c r="M69" s="56">
        <f t="shared" si="29"/>
        <v>-0.51519999999999977</v>
      </c>
      <c r="O69" s="11"/>
      <c r="P69" s="11"/>
      <c r="Q69" s="11"/>
    </row>
    <row r="70" spans="1:17" x14ac:dyDescent="0.2">
      <c r="D70" s="11"/>
      <c r="H70" s="11"/>
    </row>
    <row r="71" spans="1:17" x14ac:dyDescent="0.2">
      <c r="B71" s="11"/>
      <c r="E71" s="11"/>
      <c r="G71" s="11"/>
      <c r="H71" s="11"/>
      <c r="M71" s="11"/>
    </row>
    <row r="72" spans="1:17" x14ac:dyDescent="0.2">
      <c r="G72" s="11"/>
      <c r="K72" s="11"/>
    </row>
    <row r="73" spans="1:17" x14ac:dyDescent="0.2">
      <c r="D73" s="11"/>
    </row>
  </sheetData>
  <mergeCells count="2">
    <mergeCell ref="A1:M1"/>
    <mergeCell ref="A34:N3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Průměrná měsíční teplota</vt:lpstr>
      <vt:lpstr>Graf - průměrná teplota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Prouza</dc:creator>
  <cp:lastModifiedBy>Tomáš Prouza</cp:lastModifiedBy>
  <cp:lastPrinted>2002-04-12T08:51:01Z</cp:lastPrinted>
  <dcterms:created xsi:type="dcterms:W3CDTF">2000-12-16T10:03:03Z</dcterms:created>
  <dcterms:modified xsi:type="dcterms:W3CDTF">2024-03-31T21:58:10Z</dcterms:modified>
</cp:coreProperties>
</file>